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105" windowWidth="14220" windowHeight="7815"/>
  </bookViews>
  <sheets>
    <sheet name="overordnet budget" sheetId="10" r:id="rId1"/>
  </sheets>
  <calcPr calcId="125725"/>
</workbook>
</file>

<file path=xl/calcChain.xml><?xml version="1.0" encoding="utf-8"?>
<calcChain xmlns="http://schemas.openxmlformats.org/spreadsheetml/2006/main">
  <c r="C14" i="10"/>
  <c r="C16"/>
  <c r="D16"/>
  <c r="E16"/>
  <c r="F16"/>
  <c r="F14" s="1"/>
  <c r="C10"/>
  <c r="B8"/>
  <c r="F10"/>
  <c r="F9" s="1"/>
  <c r="F2"/>
  <c r="B5"/>
  <c r="B3"/>
  <c r="E10"/>
  <c r="D10"/>
  <c r="C11"/>
  <c r="C12"/>
  <c r="F21" l="1"/>
  <c r="B14"/>
  <c r="B9"/>
  <c r="D14"/>
  <c r="E14"/>
  <c r="D9"/>
  <c r="E9"/>
  <c r="C9"/>
  <c r="E2"/>
  <c r="D2"/>
  <c r="C2"/>
  <c r="F23" l="1"/>
  <c r="F25"/>
  <c r="F24"/>
  <c r="B2"/>
  <c r="B21" s="1"/>
  <c r="C21" l="1"/>
  <c r="E21"/>
  <c r="D21"/>
  <c r="C24" l="1"/>
  <c r="C23"/>
  <c r="C25"/>
  <c r="B23"/>
  <c r="B24"/>
  <c r="B25"/>
  <c r="E24"/>
  <c r="E25"/>
  <c r="E23"/>
  <c r="D25"/>
  <c r="D23"/>
  <c r="D24"/>
</calcChain>
</file>

<file path=xl/sharedStrings.xml><?xml version="1.0" encoding="utf-8"?>
<sst xmlns="http://schemas.openxmlformats.org/spreadsheetml/2006/main" count="27" uniqueCount="23">
  <si>
    <t>Furesø</t>
  </si>
  <si>
    <t>Ballerup</t>
  </si>
  <si>
    <t>Herlev</t>
  </si>
  <si>
    <t>Faste omkostninger</t>
  </si>
  <si>
    <t>Variable omkostninger</t>
  </si>
  <si>
    <t>Løn</t>
  </si>
  <si>
    <t>i alt</t>
  </si>
  <si>
    <t>Etablerings/opstartsudgifter</t>
  </si>
  <si>
    <t>Fordelingsnøgle</t>
  </si>
  <si>
    <t>Kommune</t>
  </si>
  <si>
    <t>Uforudsete udgifter</t>
  </si>
  <si>
    <t>IT</t>
  </si>
  <si>
    <t>Sygeplejefaglige artikler</t>
  </si>
  <si>
    <t>Sygeplejefaglige artikler og medicin</t>
  </si>
  <si>
    <t>Biler</t>
  </si>
  <si>
    <t>Uddannelse/opstart personale</t>
  </si>
  <si>
    <t>SHS Team - OBS 2014-priser</t>
  </si>
  <si>
    <t>2015 (fra 1.2)</t>
  </si>
  <si>
    <t>Lokaler (lokaleleje, el, vand, varme, inventar mv.)</t>
  </si>
  <si>
    <t xml:space="preserve">Lokaleindretning,  skriveborde og kontorartikler mv. </t>
  </si>
  <si>
    <t>Uniformer</t>
  </si>
  <si>
    <t>Personalerelaterede udgifter (Administration, kursus, uniformer, kontorartikler mv.)</t>
  </si>
  <si>
    <t>Anslået forsikringer (arbejdsskade, erstatning)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</si>
</sst>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3" fontId="0" fillId="0" borderId="6" xfId="0" applyNumberFormat="1" applyBorder="1"/>
    <xf numFmtId="3" fontId="0" fillId="0" borderId="7" xfId="0" applyNumberFormat="1" applyBorder="1"/>
    <xf numFmtId="0" fontId="0" fillId="0" borderId="9" xfId="0" applyBorder="1"/>
    <xf numFmtId="0" fontId="0" fillId="0" borderId="10" xfId="0" applyBorder="1"/>
    <xf numFmtId="0" fontId="0" fillId="0" borderId="0" xfId="0" applyFill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0" fillId="0" borderId="4" xfId="0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4" xfId="0" applyFill="1" applyBorder="1" applyAlignment="1">
      <alignment horizontal="left" vertical="center"/>
    </xf>
    <xf numFmtId="0" fontId="0" fillId="0" borderId="5" xfId="0" applyBorder="1" applyAlignment="1">
      <alignment vertical="center"/>
    </xf>
    <xf numFmtId="0" fontId="0" fillId="0" borderId="8" xfId="0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/>
    <xf numFmtId="3" fontId="1" fillId="2" borderId="1" xfId="0" applyNumberFormat="1" applyFont="1" applyFill="1" applyBorder="1"/>
    <xf numFmtId="3" fontId="0" fillId="0" borderId="2" xfId="0" applyNumberFormat="1" applyBorder="1"/>
    <xf numFmtId="0" fontId="0" fillId="0" borderId="2" xfId="0" applyBorder="1"/>
    <xf numFmtId="0" fontId="0" fillId="0" borderId="7" xfId="0" applyBorder="1"/>
    <xf numFmtId="0" fontId="0" fillId="0" borderId="5" xfId="0" applyFill="1" applyBorder="1" applyAlignment="1">
      <alignment horizontal="left" vertical="center"/>
    </xf>
    <xf numFmtId="0" fontId="0" fillId="0" borderId="6" xfId="0" applyBorder="1"/>
    <xf numFmtId="0" fontId="0" fillId="0" borderId="4" xfId="0" applyFill="1" applyBorder="1" applyAlignment="1">
      <alignment vertical="center"/>
    </xf>
    <xf numFmtId="0" fontId="0" fillId="0" borderId="5" xfId="0" applyFont="1" applyBorder="1" applyAlignment="1">
      <alignment vertical="center"/>
    </xf>
    <xf numFmtId="0" fontId="1" fillId="2" borderId="6" xfId="0" applyFont="1" applyFill="1" applyBorder="1" applyAlignment="1">
      <alignment wrapText="1"/>
    </xf>
    <xf numFmtId="3" fontId="0" fillId="0" borderId="2" xfId="0" applyNumberFormat="1" applyFill="1" applyBorder="1" applyAlignment="1">
      <alignment vertical="top" wrapText="1"/>
    </xf>
    <xf numFmtId="3" fontId="0" fillId="0" borderId="0" xfId="0" applyNumberFormat="1"/>
    <xf numFmtId="0" fontId="0" fillId="0" borderId="4" xfId="0" applyFill="1" applyBorder="1" applyAlignment="1">
      <alignment horizontal="left" vertical="center" wrapText="1"/>
    </xf>
    <xf numFmtId="3" fontId="0" fillId="0" borderId="2" xfId="0" applyNumberFormat="1" applyBorder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workbookViewId="0">
      <selection activeCell="C15" sqref="C15"/>
    </sheetView>
  </sheetViews>
  <sheetFormatPr defaultRowHeight="15"/>
  <cols>
    <col min="1" max="1" width="54.140625" customWidth="1"/>
    <col min="2" max="2" width="14" customWidth="1"/>
    <col min="3" max="3" width="12.7109375" bestFit="1" customWidth="1"/>
    <col min="7" max="7" width="15.28515625" customWidth="1"/>
    <col min="10" max="10" width="10.140625" bestFit="1" customWidth="1"/>
  </cols>
  <sheetData>
    <row r="1" spans="1:6">
      <c r="A1" s="12" t="s">
        <v>16</v>
      </c>
      <c r="B1" s="24"/>
      <c r="C1" s="15" t="s">
        <v>17</v>
      </c>
      <c r="D1" s="15">
        <v>2016</v>
      </c>
      <c r="E1" s="15">
        <v>2017</v>
      </c>
      <c r="F1" s="15">
        <v>2018</v>
      </c>
    </row>
    <row r="2" spans="1:6">
      <c r="A2" s="13" t="s">
        <v>7</v>
      </c>
      <c r="B2" s="16">
        <f>SUM(B3:B8)</f>
        <v>1571259</v>
      </c>
      <c r="C2" s="16">
        <f>SUM(C3:C8)</f>
        <v>0</v>
      </c>
      <c r="D2" s="16">
        <f>SUM(D3:D8)</f>
        <v>0</v>
      </c>
      <c r="E2" s="16">
        <f>SUM(E3:E8)</f>
        <v>0</v>
      </c>
      <c r="F2" s="16">
        <f>SUM(F3:F8)</f>
        <v>0</v>
      </c>
    </row>
    <row r="3" spans="1:6">
      <c r="A3" s="22" t="s">
        <v>14</v>
      </c>
      <c r="B3" s="17">
        <f>548033+1667</f>
        <v>549700</v>
      </c>
      <c r="C3" s="17"/>
      <c r="D3" s="17"/>
      <c r="E3" s="17"/>
      <c r="F3" s="17"/>
    </row>
    <row r="4" spans="1:6">
      <c r="A4" s="6" t="s">
        <v>20</v>
      </c>
      <c r="B4" s="17">
        <v>10100</v>
      </c>
      <c r="C4" s="17"/>
      <c r="D4" s="17"/>
      <c r="E4" s="17"/>
      <c r="F4" s="17"/>
    </row>
    <row r="5" spans="1:6">
      <c r="A5" s="6" t="s">
        <v>19</v>
      </c>
      <c r="B5" s="17">
        <f>137000+9660</f>
        <v>146660</v>
      </c>
      <c r="C5" s="17"/>
      <c r="D5" s="17"/>
      <c r="E5" s="17"/>
      <c r="F5" s="17"/>
    </row>
    <row r="6" spans="1:6">
      <c r="A6" s="7" t="s">
        <v>11</v>
      </c>
      <c r="B6" s="17">
        <v>85000</v>
      </c>
      <c r="C6" s="17"/>
      <c r="D6" s="17"/>
      <c r="E6" s="17"/>
      <c r="F6" s="17"/>
    </row>
    <row r="7" spans="1:6">
      <c r="A7" s="6" t="s">
        <v>12</v>
      </c>
      <c r="B7" s="17">
        <v>170000</v>
      </c>
      <c r="C7" s="17"/>
      <c r="D7" s="17"/>
      <c r="E7" s="17"/>
      <c r="F7" s="17"/>
    </row>
    <row r="8" spans="1:6">
      <c r="A8" s="7" t="s">
        <v>15</v>
      </c>
      <c r="B8" s="17">
        <f>396049+142500+71250</f>
        <v>609799</v>
      </c>
      <c r="C8" s="17"/>
      <c r="D8" s="17"/>
      <c r="E8" s="17"/>
      <c r="F8" s="17"/>
    </row>
    <row r="9" spans="1:6" ht="15" customHeight="1">
      <c r="A9" s="13" t="s">
        <v>3</v>
      </c>
      <c r="B9" s="16">
        <f>SUM(B10:B13)</f>
        <v>0</v>
      </c>
      <c r="C9" s="16">
        <f>SUM(C10:C13)</f>
        <v>3828987</v>
      </c>
      <c r="D9" s="16">
        <f t="shared" ref="D9" si="0">SUM(D10:D13)</f>
        <v>4475064</v>
      </c>
      <c r="E9" s="16">
        <f>SUM(E10:E13)</f>
        <v>4675064</v>
      </c>
      <c r="F9" s="16">
        <f>SUM(F10:F13)</f>
        <v>4675064</v>
      </c>
    </row>
    <row r="10" spans="1:6" ht="15" customHeight="1">
      <c r="A10" s="23" t="s">
        <v>5</v>
      </c>
      <c r="B10" s="1"/>
      <c r="C10" s="1">
        <f>3734000-142500+75000-71250</f>
        <v>3595250</v>
      </c>
      <c r="D10" s="1">
        <f>4155000+75000</f>
        <v>4230000</v>
      </c>
      <c r="E10" s="1">
        <f>4355000+75000</f>
        <v>4430000</v>
      </c>
      <c r="F10" s="1">
        <f>4355000+75000</f>
        <v>4430000</v>
      </c>
    </row>
    <row r="11" spans="1:6" ht="15" customHeight="1">
      <c r="A11" s="6" t="s">
        <v>18</v>
      </c>
      <c r="B11" s="17"/>
      <c r="C11" s="17">
        <f>115924-9660</f>
        <v>106264</v>
      </c>
      <c r="D11" s="17">
        <v>115924</v>
      </c>
      <c r="E11" s="17">
        <v>115924</v>
      </c>
      <c r="F11" s="17">
        <v>115924</v>
      </c>
    </row>
    <row r="12" spans="1:6" ht="15" customHeight="1">
      <c r="A12" s="7" t="s">
        <v>14</v>
      </c>
      <c r="B12" s="17"/>
      <c r="C12" s="17">
        <f>29140-1667</f>
        <v>27473</v>
      </c>
      <c r="D12" s="17">
        <v>29140</v>
      </c>
      <c r="E12" s="17">
        <v>29140</v>
      </c>
      <c r="F12" s="17">
        <v>29140</v>
      </c>
    </row>
    <row r="13" spans="1:6" ht="15" customHeight="1">
      <c r="A13" s="7" t="s">
        <v>10</v>
      </c>
      <c r="B13" s="25"/>
      <c r="C13" s="17">
        <v>100000</v>
      </c>
      <c r="D13" s="17">
        <v>100000</v>
      </c>
      <c r="E13" s="17">
        <v>100000</v>
      </c>
      <c r="F13" s="17">
        <v>100000</v>
      </c>
    </row>
    <row r="14" spans="1:6" ht="15" customHeight="1">
      <c r="A14" s="13" t="s">
        <v>4</v>
      </c>
      <c r="B14" s="16">
        <f>SUM(B15:B20)</f>
        <v>0</v>
      </c>
      <c r="C14" s="16">
        <f>SUM(C15:C20)</f>
        <v>1053459</v>
      </c>
      <c r="D14" s="16">
        <f t="shared" ref="D14" si="1">SUM(D15:D20)</f>
        <v>1037959</v>
      </c>
      <c r="E14" s="16">
        <f>SUM(E15:E20)</f>
        <v>1037959</v>
      </c>
      <c r="F14" s="16">
        <f>SUM(F15:F20)</f>
        <v>1037959</v>
      </c>
    </row>
    <row r="15" spans="1:6" ht="15" customHeight="1">
      <c r="A15" s="10" t="s">
        <v>14</v>
      </c>
      <c r="B15" s="1"/>
      <c r="C15" s="1">
        <v>118900</v>
      </c>
      <c r="D15" s="1">
        <v>118900</v>
      </c>
      <c r="E15" s="1">
        <v>118900</v>
      </c>
      <c r="F15" s="1">
        <v>118900</v>
      </c>
    </row>
    <row r="16" spans="1:6" s="29" customFormat="1" ht="32.25" customHeight="1">
      <c r="A16" s="27" t="s">
        <v>21</v>
      </c>
      <c r="B16" s="25"/>
      <c r="C16" s="28">
        <f>311824</f>
        <v>311824</v>
      </c>
      <c r="D16" s="28">
        <f>306324</f>
        <v>306324</v>
      </c>
      <c r="E16" s="28">
        <f>306324</f>
        <v>306324</v>
      </c>
      <c r="F16" s="28">
        <f>306324</f>
        <v>306324</v>
      </c>
    </row>
    <row r="17" spans="1:10" s="29" customFormat="1" ht="19.5" customHeight="1">
      <c r="A17" s="27" t="s">
        <v>22</v>
      </c>
      <c r="B17" s="25"/>
      <c r="C17" s="28">
        <v>100000</v>
      </c>
      <c r="D17" s="28">
        <v>100000</v>
      </c>
      <c r="E17" s="28">
        <v>100000</v>
      </c>
      <c r="F17" s="28">
        <v>100000</v>
      </c>
    </row>
    <row r="18" spans="1:10" ht="15" customHeight="1">
      <c r="A18" s="6" t="s">
        <v>11</v>
      </c>
      <c r="B18" s="17"/>
      <c r="C18" s="17">
        <v>41400</v>
      </c>
      <c r="D18" s="17">
        <v>41400</v>
      </c>
      <c r="E18" s="17">
        <v>41400</v>
      </c>
      <c r="F18" s="17">
        <v>41400</v>
      </c>
    </row>
    <row r="19" spans="1:10" ht="15" customHeight="1">
      <c r="A19" s="6" t="s">
        <v>13</v>
      </c>
      <c r="B19" s="17"/>
      <c r="C19" s="17">
        <v>381335</v>
      </c>
      <c r="D19" s="17">
        <v>371335</v>
      </c>
      <c r="E19" s="17">
        <v>371335</v>
      </c>
      <c r="F19" s="17">
        <v>371335</v>
      </c>
    </row>
    <row r="20" spans="1:10" ht="15" customHeight="1">
      <c r="A20" s="8" t="s">
        <v>10</v>
      </c>
      <c r="B20" s="17"/>
      <c r="C20" s="17">
        <v>100000</v>
      </c>
      <c r="D20" s="17">
        <v>100000</v>
      </c>
      <c r="E20" s="17">
        <v>100000</v>
      </c>
      <c r="F20" s="17">
        <v>100000</v>
      </c>
    </row>
    <row r="21" spans="1:10" ht="15" customHeight="1">
      <c r="A21" s="14" t="s">
        <v>6</v>
      </c>
      <c r="B21" s="16">
        <f>+B14+B9+B2+C3+C5+C8</f>
        <v>1571259</v>
      </c>
      <c r="C21" s="16">
        <f>+C14+C9</f>
        <v>4882446</v>
      </c>
      <c r="D21" s="16">
        <f>+D14+D9</f>
        <v>5513023</v>
      </c>
      <c r="E21" s="16">
        <f>+E14+E9</f>
        <v>5713023</v>
      </c>
      <c r="F21" s="16">
        <f>+F14+F9</f>
        <v>5713023</v>
      </c>
      <c r="J21" s="26"/>
    </row>
    <row r="22" spans="1:10">
      <c r="A22" s="20" t="s">
        <v>9</v>
      </c>
      <c r="B22" s="21"/>
      <c r="C22" s="3"/>
      <c r="D22" s="21"/>
      <c r="E22" s="4"/>
      <c r="F22" s="4"/>
      <c r="G22" s="21" t="s">
        <v>8</v>
      </c>
    </row>
    <row r="23" spans="1:10">
      <c r="A23" s="9" t="s">
        <v>1</v>
      </c>
      <c r="B23" s="17">
        <f>+B21*$G$23/100</f>
        <v>664516.85628000007</v>
      </c>
      <c r="C23" s="17">
        <f t="shared" ref="C23:D23" si="2">+C21*$G$23/100</f>
        <v>2064884.06232</v>
      </c>
      <c r="D23" s="17">
        <f t="shared" si="2"/>
        <v>2331567.6871600002</v>
      </c>
      <c r="E23" s="17">
        <f>+E21*$G$23/100</f>
        <v>2416151.6871600002</v>
      </c>
      <c r="F23" s="17">
        <f>+F21*$G$23/100</f>
        <v>2416151.6871600002</v>
      </c>
      <c r="G23" s="18">
        <v>42.292000000000002</v>
      </c>
    </row>
    <row r="24" spans="1:10">
      <c r="A24" s="9" t="s">
        <v>2</v>
      </c>
      <c r="B24" s="17">
        <f>+B21*$G$24/100</f>
        <v>379506.18626999995</v>
      </c>
      <c r="C24" s="17">
        <f t="shared" ref="C24:D24" si="3">+C21*$G$24/100</f>
        <v>1179257.1823799999</v>
      </c>
      <c r="D24" s="17">
        <f t="shared" si="3"/>
        <v>1331560.4451899999</v>
      </c>
      <c r="E24" s="17">
        <f>+E21*$G$24/100</f>
        <v>1379866.4451899999</v>
      </c>
      <c r="F24" s="17">
        <f>+F21*$G$24/100</f>
        <v>1379866.4451899999</v>
      </c>
      <c r="G24" s="18">
        <v>24.152999999999999</v>
      </c>
    </row>
    <row r="25" spans="1:10">
      <c r="A25" s="11" t="s">
        <v>0</v>
      </c>
      <c r="B25" s="2">
        <f>+B21*$G$25/100</f>
        <v>527235.95744999999</v>
      </c>
      <c r="C25" s="2">
        <f t="shared" ref="C25:D25" si="4">+C21*$G$25/100</f>
        <v>1638304.7553000001</v>
      </c>
      <c r="D25" s="2">
        <f t="shared" si="4"/>
        <v>1849894.8676499999</v>
      </c>
      <c r="E25" s="2">
        <f>+E21*$G$25/100</f>
        <v>1917004.8676499999</v>
      </c>
      <c r="F25" s="2">
        <f>+F21*$G$25/100</f>
        <v>1917004.8676499999</v>
      </c>
      <c r="G25" s="19">
        <v>33.555</v>
      </c>
    </row>
    <row r="26" spans="1:10">
      <c r="A26" s="5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overordnet budget</vt:lpstr>
    </vt:vector>
  </TitlesOfParts>
  <Company>Region Hovedstaden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Anne-Marie Bergstrøm Mølbæk</dc:creator>
  <cp:lastModifiedBy>hvi</cp:lastModifiedBy>
  <cp:lastPrinted>2014-12-05T12:22:55Z</cp:lastPrinted>
  <dcterms:created xsi:type="dcterms:W3CDTF">2014-10-22T06:46:51Z</dcterms:created>
  <dcterms:modified xsi:type="dcterms:W3CDTF">2014-12-19T09:47:58Z</dcterms:modified>
</cp:coreProperties>
</file>